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08"/>
  <workbookPr/>
  <mc:AlternateContent xmlns:mc="http://schemas.openxmlformats.org/markup-compatibility/2006">
    <mc:Choice Requires="x15">
      <x15ac:absPath xmlns:x15ac="http://schemas.microsoft.com/office/spreadsheetml/2010/11/ac" url="https://cpisf.sharepoint.com/sites/program/Shared Documents/Workstreams/Implementation/CLIC/11. Knowledge products/2024/2024_Agrifood Landscape/2. Report/4, Annexes/"/>
    </mc:Choice>
  </mc:AlternateContent>
  <xr:revisionPtr revIDLastSave="0" documentId="8_{19676ECC-45D5-4699-8885-65FC78082EF7}" xr6:coauthVersionLast="47" xr6:coauthVersionMax="47" xr10:uidLastSave="{00000000-0000-0000-0000-000000000000}"/>
  <bookViews>
    <workbookView xWindow="-110" yWindow="-110" windowWidth="38620" windowHeight="21100" xr2:uid="{00000000-000D-0000-FFFF-FFFF00000000}"/>
  </bookViews>
  <sheets>
    <sheet name="Data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6" i="1" l="1"/>
  <c r="B166" i="1"/>
  <c r="B30" i="1"/>
  <c r="B162" i="1"/>
  <c r="B158" i="1"/>
  <c r="B154" i="1"/>
  <c r="B141" i="1"/>
  <c r="B134" i="1"/>
  <c r="B127" i="1"/>
  <c r="B121" i="1"/>
  <c r="B112" i="1"/>
  <c r="B86" i="1"/>
  <c r="B90" i="1"/>
  <c r="B93" i="1"/>
  <c r="B73" i="1"/>
  <c r="B68" i="1"/>
  <c r="B65" i="1"/>
  <c r="B62" i="1"/>
  <c r="B59" i="1"/>
  <c r="B56" i="1"/>
  <c r="B53" i="1"/>
  <c r="B49" i="1"/>
  <c r="B80" i="1" s="1"/>
  <c r="B43" i="1"/>
  <c r="B11" i="1"/>
  <c r="B5" i="1"/>
  <c r="B21" i="1" s="1"/>
  <c r="B148" i="1" l="1"/>
  <c r="B96" i="1"/>
</calcChain>
</file>

<file path=xl/sharedStrings.xml><?xml version="1.0" encoding="utf-8"?>
<sst xmlns="http://schemas.openxmlformats.org/spreadsheetml/2006/main" count="150" uniqueCount="68">
  <si>
    <t>Due to rounding and other standardization, some totals may not correspond with the sum in the report or with their underlying rows</t>
  </si>
  <si>
    <t>Table A.1: Breakdown of agrifood systems finance by public and private actors (USD billion)</t>
  </si>
  <si>
    <t>Actors</t>
  </si>
  <si>
    <t>2021/2022 Average</t>
  </si>
  <si>
    <t>Private</t>
  </si>
  <si>
    <t>Commercial FI</t>
  </si>
  <si>
    <t>Corporation</t>
  </si>
  <si>
    <t>Institutional investors</t>
  </si>
  <si>
    <t>Unknown</t>
  </si>
  <si>
    <t>Other (Funds, Household/Individual)</t>
  </si>
  <si>
    <t>Public</t>
  </si>
  <si>
    <t>Bilateral DFI</t>
  </si>
  <si>
    <t>Government</t>
  </si>
  <si>
    <t>Multilateral Climate Funds</t>
  </si>
  <si>
    <t>Multilateral DFI</t>
  </si>
  <si>
    <t>National DFI</t>
  </si>
  <si>
    <t>SOE</t>
  </si>
  <si>
    <t>State-owned FI</t>
  </si>
  <si>
    <t>Others (Export Credit Agency (ECA), Public Fund, Institutional Investors, Unknown)</t>
  </si>
  <si>
    <t>Total (nearest billion)</t>
  </si>
  <si>
    <t>Table A.2: Breakdown of agrifood systems finance by adaptation/mitigation (USD billion)</t>
  </si>
  <si>
    <t>Adaptation / Mitigation</t>
  </si>
  <si>
    <t>Adaptation</t>
  </si>
  <si>
    <t>Mitigation</t>
  </si>
  <si>
    <t>Dual Benefits</t>
  </si>
  <si>
    <t>Table A.3: Breakdown of agrifood systems finance by sector (USD billion)</t>
  </si>
  <si>
    <t>Agrifood Sector</t>
  </si>
  <si>
    <t>Biodiversity, Land &amp; Marine Ecosystems</t>
  </si>
  <si>
    <t>Crops &amp; Livestock Systems</t>
  </si>
  <si>
    <t>Fisheries &amp; Aquaculture</t>
  </si>
  <si>
    <t>Food &amp; Diet</t>
  </si>
  <si>
    <t>Forestry</t>
  </si>
  <si>
    <t>Policy &amp; National Budget Support &amp; Capacity Building</t>
  </si>
  <si>
    <t>Unspecified</t>
  </si>
  <si>
    <t>Table A.4: Breakdown of agrifood systems finance by region and domestic/international (USD billion)</t>
  </si>
  <si>
    <t>Region, Domestic/International</t>
  </si>
  <si>
    <t>Central Asia and Eastern Europe</t>
  </si>
  <si>
    <t>Domestic</t>
  </si>
  <si>
    <t>International</t>
  </si>
  <si>
    <t>East Asia and Pacific</t>
  </si>
  <si>
    <t>Latin America &amp; Caribbean</t>
  </si>
  <si>
    <t>Middle East and North Africa</t>
  </si>
  <si>
    <t>Other Oceania</t>
  </si>
  <si>
    <t>South Asia</t>
  </si>
  <si>
    <t>Sub-Saharan Africa</t>
  </si>
  <si>
    <t>Transregional</t>
  </si>
  <si>
    <t>US &amp; Canada</t>
  </si>
  <si>
    <t>Western Europe</t>
  </si>
  <si>
    <t>Table A.5: Breakdown of agrifood systems finance by instruments (USD billion)</t>
  </si>
  <si>
    <t>Financial Instrument</t>
  </si>
  <si>
    <t>Debt</t>
  </si>
  <si>
    <t>Balance sheet financing (debt portion)</t>
  </si>
  <si>
    <t>Low-cost project debt</t>
  </si>
  <si>
    <t>Project-level market rate debt</t>
  </si>
  <si>
    <t>Equity</t>
  </si>
  <si>
    <t>Balance sheet financing (equity portion)</t>
  </si>
  <si>
    <t>Project-level equity</t>
  </si>
  <si>
    <t>Grant</t>
  </si>
  <si>
    <t>Table A.6: Breakdown of agrifood systems finance by region (USD billion)</t>
  </si>
  <si>
    <t>Region</t>
  </si>
  <si>
    <t>Table A.7: Breakdown of agrifood systems finance by domestic/international (USD billion)</t>
  </si>
  <si>
    <t>Domestic/International</t>
  </si>
  <si>
    <t>Table A.8: Breakdown of agrifood systems finance by adaptation/mitigation and agrifood sector (USD billion)</t>
  </si>
  <si>
    <t>Adaptation/Mitigation, Agrifood Sector</t>
  </si>
  <si>
    <t>Others (Unspecified,  Food &amp; Diet)</t>
  </si>
  <si>
    <t>Multiple Objectives</t>
  </si>
  <si>
    <t>Table A.9: Breakdown of agrifood systems finance by public and private actors and adaptation/mitigation (USD billion)</t>
  </si>
  <si>
    <t>Actor, Adaptation/Mitigation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</si>
</sst>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Aptos Narrow"/>
      <family val="2"/>
      <scheme val="minor"/>
    </font>
    <font>
      <sz val="11"/>
      <color rgb="FF000000"/>
      <name val="Aptos Display"/>
      <family val="2"/>
      <scheme val="major"/>
    </font>
    <font>
      <b/>
      <sz val="11"/>
      <color rgb="FF000000"/>
      <name val="Aptos Display"/>
      <family val="2"/>
      <scheme val="major"/>
    </font>
    <font>
      <sz val="11"/>
      <color theme="1"/>
      <name val="Aptos Display"/>
      <family val="2"/>
      <scheme val="major"/>
    </font>
    <font>
      <b/>
      <sz val="12"/>
      <color theme="0"/>
      <name val="Aptos Narrow"/>
      <family val="2"/>
      <scheme val="minor"/>
    </font>
    <font>
      <i/>
      <sz val="9"/>
      <color rgb="FF000000"/>
      <name val="Aptos Display"/>
      <family val="2"/>
      <scheme val="major"/>
    </font>
  </fonts>
  <fills count="5">
    <fill>
      <patternFill patternType="none"/>
    </fill>
    <fill>
      <patternFill patternType="gray125"/>
    </fill>
    <fill>
      <patternFill patternType="solid">
        <fgColor rgb="FFBFBFBF"/>
        <bgColor rgb="FF000000"/>
      </patternFill>
    </fill>
    <fill>
      <patternFill patternType="solid">
        <fgColor rgb="FFB53C36"/>
        <bgColor indexed="64"/>
      </patternFill>
    </fill>
    <fill>
      <patternFill patternType="solid">
        <fgColor rgb="FF03452E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2" fillId="2" borderId="2" xfId="0" applyFont="1" applyFill="1" applyBorder="1"/>
    <xf numFmtId="0" fontId="2" fillId="2" borderId="3" xfId="0" applyFont="1" applyFill="1" applyBorder="1"/>
    <xf numFmtId="0" fontId="3" fillId="0" borderId="0" xfId="0" applyFont="1"/>
    <xf numFmtId="0" fontId="2" fillId="0" borderId="0" xfId="0" applyFont="1"/>
    <xf numFmtId="0" fontId="2" fillId="2" borderId="1" xfId="0" applyFont="1" applyFill="1" applyBorder="1"/>
    <xf numFmtId="0" fontId="4" fillId="4" borderId="4" xfId="0" applyFont="1" applyFill="1" applyBorder="1"/>
    <xf numFmtId="0" fontId="5" fillId="0" borderId="0" xfId="0" applyFont="1"/>
    <xf numFmtId="0" fontId="4" fillId="3" borderId="0" xfId="0" applyFont="1" applyFill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67"/>
  <sheetViews>
    <sheetView tabSelected="1" workbookViewId="0">
      <selection activeCell="J138" sqref="J138"/>
    </sheetView>
  </sheetViews>
  <sheetFormatPr defaultRowHeight="14.45"/>
  <cols>
    <col min="1" max="1" width="87" style="4" bestFit="1" customWidth="1"/>
    <col min="2" max="2" width="18" style="4" bestFit="1" customWidth="1"/>
  </cols>
  <sheetData>
    <row r="1" spans="1:2">
      <c r="A1" s="8" t="s">
        <v>0</v>
      </c>
      <c r="B1" s="1"/>
    </row>
    <row r="2" spans="1:2" s="9" customFormat="1" ht="15.95">
      <c r="A2" s="9" t="s">
        <v>1</v>
      </c>
    </row>
    <row r="3" spans="1:2">
      <c r="A3" s="1"/>
      <c r="B3" s="1"/>
    </row>
    <row r="4" spans="1:2" ht="15.95">
      <c r="A4" s="7" t="s">
        <v>2</v>
      </c>
      <c r="B4" s="7" t="s">
        <v>3</v>
      </c>
    </row>
    <row r="5" spans="1:2">
      <c r="A5" s="6" t="s">
        <v>4</v>
      </c>
      <c r="B5" s="6">
        <f>SUM(B6:B10)</f>
        <v>19.100000000000001</v>
      </c>
    </row>
    <row r="6" spans="1:2">
      <c r="A6" s="4" t="s">
        <v>5</v>
      </c>
      <c r="B6" s="4">
        <v>8.1999999999999993</v>
      </c>
    </row>
    <row r="7" spans="1:2">
      <c r="A7" s="4" t="s">
        <v>6</v>
      </c>
      <c r="B7" s="4">
        <v>9.4</v>
      </c>
    </row>
    <row r="8" spans="1:2">
      <c r="A8" s="4" t="s">
        <v>7</v>
      </c>
      <c r="B8" s="4">
        <v>1.2</v>
      </c>
    </row>
    <row r="9" spans="1:2">
      <c r="A9" s="4" t="s">
        <v>8</v>
      </c>
      <c r="B9" s="4">
        <v>0.2</v>
      </c>
    </row>
    <row r="10" spans="1:2">
      <c r="A10" s="4" t="s">
        <v>9</v>
      </c>
      <c r="B10" s="4">
        <v>0.1</v>
      </c>
    </row>
    <row r="11" spans="1:2">
      <c r="A11" s="6" t="s">
        <v>10</v>
      </c>
      <c r="B11" s="6">
        <f>SUM(B12:B19)</f>
        <v>73.800000000000011</v>
      </c>
    </row>
    <row r="12" spans="1:2">
      <c r="A12" s="4" t="s">
        <v>11</v>
      </c>
      <c r="B12" s="4">
        <v>2.4</v>
      </c>
    </row>
    <row r="13" spans="1:2">
      <c r="A13" s="4" t="s">
        <v>12</v>
      </c>
      <c r="B13" s="4">
        <v>29.5</v>
      </c>
    </row>
    <row r="14" spans="1:2">
      <c r="A14" s="4" t="s">
        <v>13</v>
      </c>
      <c r="B14" s="4">
        <v>0.7</v>
      </c>
    </row>
    <row r="15" spans="1:2">
      <c r="A15" s="4" t="s">
        <v>14</v>
      </c>
      <c r="B15" s="4">
        <v>9.8000000000000007</v>
      </c>
    </row>
    <row r="16" spans="1:2">
      <c r="A16" s="4" t="s">
        <v>15</v>
      </c>
      <c r="B16" s="4">
        <v>17</v>
      </c>
    </row>
    <row r="17" spans="1:2">
      <c r="A17" s="4" t="s">
        <v>16</v>
      </c>
      <c r="B17" s="4">
        <v>11.4</v>
      </c>
    </row>
    <row r="18" spans="1:2">
      <c r="A18" s="4" t="s">
        <v>17</v>
      </c>
      <c r="B18" s="4">
        <v>2.8</v>
      </c>
    </row>
    <row r="19" spans="1:2">
      <c r="A19" s="4" t="s">
        <v>18</v>
      </c>
      <c r="B19" s="4">
        <v>0.2</v>
      </c>
    </row>
    <row r="20" spans="1:2">
      <c r="A20" s="6" t="s">
        <v>8</v>
      </c>
      <c r="B20" s="6">
        <v>1.9</v>
      </c>
    </row>
    <row r="21" spans="1:2">
      <c r="A21" s="6" t="s">
        <v>19</v>
      </c>
      <c r="B21" s="6">
        <f>ROUND(SUM(B5, B11, B20), 0)</f>
        <v>95</v>
      </c>
    </row>
    <row r="22" spans="1:2">
      <c r="A22" s="1"/>
      <c r="B22" s="1"/>
    </row>
    <row r="23" spans="1:2">
      <c r="A23" s="1"/>
      <c r="B23" s="1"/>
    </row>
    <row r="24" spans="1:2" s="9" customFormat="1" ht="15.95">
      <c r="A24" s="9" t="s">
        <v>20</v>
      </c>
    </row>
    <row r="25" spans="1:2">
      <c r="A25" s="1"/>
      <c r="B25" s="1"/>
    </row>
    <row r="26" spans="1:2" ht="15.95">
      <c r="A26" s="7" t="s">
        <v>21</v>
      </c>
      <c r="B26" s="7" t="s">
        <v>3</v>
      </c>
    </row>
    <row r="27" spans="1:2">
      <c r="A27" s="4" t="s">
        <v>22</v>
      </c>
      <c r="B27" s="4">
        <v>13</v>
      </c>
    </row>
    <row r="28" spans="1:2">
      <c r="A28" s="4" t="s">
        <v>23</v>
      </c>
      <c r="B28" s="4">
        <v>44.9</v>
      </c>
    </row>
    <row r="29" spans="1:2">
      <c r="A29" s="4" t="s">
        <v>24</v>
      </c>
      <c r="B29" s="4">
        <v>37</v>
      </c>
    </row>
    <row r="30" spans="1:2">
      <c r="A30" s="6" t="s">
        <v>19</v>
      </c>
      <c r="B30" s="6">
        <f>95</f>
        <v>95</v>
      </c>
    </row>
    <row r="31" spans="1:2">
      <c r="A31" s="1"/>
      <c r="B31" s="1"/>
    </row>
    <row r="32" spans="1:2">
      <c r="A32" s="1"/>
      <c r="B32" s="1"/>
    </row>
    <row r="33" spans="1:2" s="9" customFormat="1" ht="15.95">
      <c r="A33" s="9" t="s">
        <v>25</v>
      </c>
    </row>
    <row r="34" spans="1:2">
      <c r="A34" s="1"/>
      <c r="B34" s="1"/>
    </row>
    <row r="35" spans="1:2" ht="15.95">
      <c r="A35" s="7" t="s">
        <v>26</v>
      </c>
      <c r="B35" s="7" t="s">
        <v>3</v>
      </c>
    </row>
    <row r="36" spans="1:2">
      <c r="A36" s="4" t="s">
        <v>27</v>
      </c>
      <c r="B36" s="4">
        <v>3.9</v>
      </c>
    </row>
    <row r="37" spans="1:2">
      <c r="A37" s="4" t="s">
        <v>28</v>
      </c>
      <c r="B37" s="4">
        <v>38.6</v>
      </c>
    </row>
    <row r="38" spans="1:2">
      <c r="A38" s="4" t="s">
        <v>29</v>
      </c>
      <c r="B38" s="4">
        <v>10.7</v>
      </c>
    </row>
    <row r="39" spans="1:2">
      <c r="A39" s="4" t="s">
        <v>30</v>
      </c>
      <c r="B39" s="4">
        <v>0.4</v>
      </c>
    </row>
    <row r="40" spans="1:2">
      <c r="A40" s="4" t="s">
        <v>31</v>
      </c>
      <c r="B40" s="4">
        <v>10.3</v>
      </c>
    </row>
    <row r="41" spans="1:2">
      <c r="A41" s="4" t="s">
        <v>32</v>
      </c>
      <c r="B41" s="4">
        <v>3.3</v>
      </c>
    </row>
    <row r="42" spans="1:2">
      <c r="A42" s="4" t="s">
        <v>33</v>
      </c>
      <c r="B42" s="4">
        <v>27.8</v>
      </c>
    </row>
    <row r="43" spans="1:2">
      <c r="A43" s="6" t="s">
        <v>19</v>
      </c>
      <c r="B43" s="6">
        <f>SUM(B36:B42)</f>
        <v>95</v>
      </c>
    </row>
    <row r="44" spans="1:2">
      <c r="A44" s="1"/>
      <c r="B44" s="1"/>
    </row>
    <row r="45" spans="1:2">
      <c r="A45" s="1"/>
      <c r="B45" s="1"/>
    </row>
    <row r="46" spans="1:2" s="9" customFormat="1" ht="15.95">
      <c r="A46" s="9" t="s">
        <v>34</v>
      </c>
    </row>
    <row r="47" spans="1:2">
      <c r="A47" s="5"/>
      <c r="B47" s="1"/>
    </row>
    <row r="48" spans="1:2" ht="15.95">
      <c r="A48" s="7" t="s">
        <v>35</v>
      </c>
      <c r="B48" s="7" t="s">
        <v>3</v>
      </c>
    </row>
    <row r="49" spans="1:2">
      <c r="A49" s="2" t="s">
        <v>36</v>
      </c>
      <c r="B49" s="3">
        <f>SUM(B50:B52)</f>
        <v>3.4</v>
      </c>
    </row>
    <row r="50" spans="1:2">
      <c r="A50" s="4" t="s">
        <v>37</v>
      </c>
      <c r="B50" s="4">
        <v>0.3</v>
      </c>
    </row>
    <row r="51" spans="1:2">
      <c r="A51" s="4" t="s">
        <v>38</v>
      </c>
      <c r="B51" s="4">
        <v>3</v>
      </c>
    </row>
    <row r="52" spans="1:2">
      <c r="A52" s="4" t="s">
        <v>8</v>
      </c>
      <c r="B52" s="4">
        <v>0.1</v>
      </c>
    </row>
    <row r="53" spans="1:2">
      <c r="A53" s="6" t="s">
        <v>39</v>
      </c>
      <c r="B53" s="6">
        <f>SUM(B54:B55)</f>
        <v>43.5</v>
      </c>
    </row>
    <row r="54" spans="1:2">
      <c r="A54" s="4" t="s">
        <v>37</v>
      </c>
      <c r="B54" s="4">
        <v>41.5</v>
      </c>
    </row>
    <row r="55" spans="1:2">
      <c r="A55" s="4" t="s">
        <v>38</v>
      </c>
      <c r="B55" s="4">
        <v>2</v>
      </c>
    </row>
    <row r="56" spans="1:2">
      <c r="A56" s="6" t="s">
        <v>40</v>
      </c>
      <c r="B56" s="6">
        <f>SUM(B57:B58)</f>
        <v>5.8000000000000007</v>
      </c>
    </row>
    <row r="57" spans="1:2">
      <c r="A57" s="4" t="s">
        <v>37</v>
      </c>
      <c r="B57" s="4">
        <v>2.2000000000000002</v>
      </c>
    </row>
    <row r="58" spans="1:2">
      <c r="A58" s="4" t="s">
        <v>38</v>
      </c>
      <c r="B58" s="4">
        <v>3.6</v>
      </c>
    </row>
    <row r="59" spans="1:2">
      <c r="A59" s="6" t="s">
        <v>41</v>
      </c>
      <c r="B59" s="6">
        <f>SUM(B60:B61)</f>
        <v>1.5</v>
      </c>
    </row>
    <row r="60" spans="1:2">
      <c r="A60" s="4" t="s">
        <v>37</v>
      </c>
      <c r="B60" s="4">
        <v>0.4</v>
      </c>
    </row>
    <row r="61" spans="1:2">
      <c r="A61" s="4" t="s">
        <v>38</v>
      </c>
      <c r="B61" s="4">
        <v>1.1000000000000001</v>
      </c>
    </row>
    <row r="62" spans="1:2">
      <c r="A62" s="6" t="s">
        <v>42</v>
      </c>
      <c r="B62" s="6">
        <f>SUM(B63:B64)</f>
        <v>0.5</v>
      </c>
    </row>
    <row r="63" spans="1:2">
      <c r="A63" s="4" t="s">
        <v>37</v>
      </c>
      <c r="B63" s="4">
        <v>0.4</v>
      </c>
    </row>
    <row r="64" spans="1:2">
      <c r="A64" s="4" t="s">
        <v>38</v>
      </c>
      <c r="B64" s="4">
        <v>0.1</v>
      </c>
    </row>
    <row r="65" spans="1:2">
      <c r="A65" s="6" t="s">
        <v>43</v>
      </c>
      <c r="B65" s="6">
        <f>SUM(B66:B67)</f>
        <v>1.6</v>
      </c>
    </row>
    <row r="66" spans="1:2">
      <c r="A66" s="4" t="s">
        <v>37</v>
      </c>
      <c r="B66" s="4">
        <v>0.1</v>
      </c>
    </row>
    <row r="67" spans="1:2">
      <c r="A67" s="4" t="s">
        <v>38</v>
      </c>
      <c r="B67" s="4">
        <v>1.5</v>
      </c>
    </row>
    <row r="68" spans="1:2">
      <c r="A68" s="6" t="s">
        <v>44</v>
      </c>
      <c r="B68" s="6">
        <f>SUM(B69:B70)</f>
        <v>7.8</v>
      </c>
    </row>
    <row r="69" spans="1:2">
      <c r="A69" s="4" t="s">
        <v>37</v>
      </c>
      <c r="B69" s="4">
        <v>0.3</v>
      </c>
    </row>
    <row r="70" spans="1:2">
      <c r="A70" s="4" t="s">
        <v>38</v>
      </c>
      <c r="B70" s="4">
        <v>7.5</v>
      </c>
    </row>
    <row r="71" spans="1:2">
      <c r="A71" s="6" t="s">
        <v>45</v>
      </c>
      <c r="B71" s="6">
        <v>1.6</v>
      </c>
    </row>
    <row r="72" spans="1:2">
      <c r="A72" s="4" t="s">
        <v>38</v>
      </c>
      <c r="B72" s="4">
        <v>1.6</v>
      </c>
    </row>
    <row r="73" spans="1:2">
      <c r="A73" s="6" t="s">
        <v>46</v>
      </c>
      <c r="B73" s="6">
        <f>SUM(B74:B75)</f>
        <v>3.3000000000000003</v>
      </c>
    </row>
    <row r="74" spans="1:2">
      <c r="A74" s="4" t="s">
        <v>37</v>
      </c>
      <c r="B74" s="4">
        <v>3.1</v>
      </c>
    </row>
    <row r="75" spans="1:2">
      <c r="A75" s="4" t="s">
        <v>38</v>
      </c>
      <c r="B75" s="4">
        <v>0.2</v>
      </c>
    </row>
    <row r="76" spans="1:2">
      <c r="A76" s="6" t="s">
        <v>47</v>
      </c>
      <c r="B76" s="6">
        <f>SUM(B77:B79)</f>
        <v>25.9</v>
      </c>
    </row>
    <row r="77" spans="1:2">
      <c r="A77" s="4" t="s">
        <v>37</v>
      </c>
      <c r="B77" s="4">
        <v>21</v>
      </c>
    </row>
    <row r="78" spans="1:2">
      <c r="A78" s="4" t="s">
        <v>38</v>
      </c>
      <c r="B78" s="4">
        <v>4.5</v>
      </c>
    </row>
    <row r="79" spans="1:2">
      <c r="A79" s="4" t="s">
        <v>8</v>
      </c>
      <c r="B79" s="4">
        <v>0.4</v>
      </c>
    </row>
    <row r="80" spans="1:2">
      <c r="A80" s="6" t="s">
        <v>19</v>
      </c>
      <c r="B80" s="6">
        <f>ROUND(SUM(B49,B53,B56,B59,B62,B65,B68,B71,B73,B76), 0)</f>
        <v>95</v>
      </c>
    </row>
    <row r="81" spans="1:2">
      <c r="A81" s="1"/>
      <c r="B81" s="1"/>
    </row>
    <row r="82" spans="1:2">
      <c r="A82" s="1"/>
      <c r="B82" s="1"/>
    </row>
    <row r="83" spans="1:2" s="9" customFormat="1" ht="15.95">
      <c r="A83" s="9" t="s">
        <v>48</v>
      </c>
    </row>
    <row r="84" spans="1:2">
      <c r="A84" s="1"/>
      <c r="B84" s="1"/>
    </row>
    <row r="85" spans="1:2" ht="15.95">
      <c r="A85" s="7" t="s">
        <v>49</v>
      </c>
      <c r="B85" s="7" t="s">
        <v>3</v>
      </c>
    </row>
    <row r="86" spans="1:2">
      <c r="A86" s="2" t="s">
        <v>50</v>
      </c>
      <c r="B86" s="3">
        <f>SUM(B87:B89)</f>
        <v>58.9</v>
      </c>
    </row>
    <row r="87" spans="1:2">
      <c r="A87" s="4" t="s">
        <v>51</v>
      </c>
      <c r="B87" s="4">
        <v>13.5</v>
      </c>
    </row>
    <row r="88" spans="1:2">
      <c r="A88" s="4" t="s">
        <v>52</v>
      </c>
      <c r="B88" s="4">
        <v>5.5</v>
      </c>
    </row>
    <row r="89" spans="1:2">
      <c r="A89" s="4" t="s">
        <v>53</v>
      </c>
      <c r="B89" s="4">
        <v>39.9</v>
      </c>
    </row>
    <row r="90" spans="1:2">
      <c r="A90" s="6" t="s">
        <v>54</v>
      </c>
      <c r="B90" s="6">
        <f>SUM(B91:B92)</f>
        <v>18.5</v>
      </c>
    </row>
    <row r="91" spans="1:2">
      <c r="A91" s="4" t="s">
        <v>55</v>
      </c>
      <c r="B91" s="4">
        <v>16.899999999999999</v>
      </c>
    </row>
    <row r="92" spans="1:2">
      <c r="A92" s="4" t="s">
        <v>56</v>
      </c>
      <c r="B92" s="4">
        <v>1.6</v>
      </c>
    </row>
    <row r="93" spans="1:2">
      <c r="A93" s="6" t="s">
        <v>57</v>
      </c>
      <c r="B93" s="6">
        <f>SUM(B94)</f>
        <v>16.899999999999999</v>
      </c>
    </row>
    <row r="94" spans="1:2">
      <c r="A94" s="4" t="s">
        <v>57</v>
      </c>
      <c r="B94" s="4">
        <v>16.899999999999999</v>
      </c>
    </row>
    <row r="95" spans="1:2">
      <c r="A95" s="2" t="s">
        <v>8</v>
      </c>
      <c r="B95" s="3">
        <v>0.5</v>
      </c>
    </row>
    <row r="96" spans="1:2">
      <c r="A96" s="2" t="s">
        <v>19</v>
      </c>
      <c r="B96" s="3">
        <f>ROUND(SUM(B86, B90, B93, B95), 0)</f>
        <v>95</v>
      </c>
    </row>
    <row r="97" spans="1:2">
      <c r="A97" s="1"/>
      <c r="B97" s="1"/>
    </row>
    <row r="98" spans="1:2">
      <c r="A98" s="1"/>
      <c r="B98" s="1"/>
    </row>
    <row r="99" spans="1:2" s="9" customFormat="1" ht="15.95">
      <c r="A99" s="9" t="s">
        <v>58</v>
      </c>
    </row>
    <row r="100" spans="1:2">
      <c r="A100" s="1"/>
      <c r="B100" s="1"/>
    </row>
    <row r="101" spans="1:2" ht="15.95">
      <c r="A101" s="7" t="s">
        <v>59</v>
      </c>
      <c r="B101" s="7" t="s">
        <v>3</v>
      </c>
    </row>
    <row r="102" spans="1:2">
      <c r="A102" s="4" t="s">
        <v>36</v>
      </c>
      <c r="B102" s="4">
        <v>3.5</v>
      </c>
    </row>
    <row r="103" spans="1:2">
      <c r="A103" s="4" t="s">
        <v>39</v>
      </c>
      <c r="B103" s="4">
        <v>43.5</v>
      </c>
    </row>
    <row r="104" spans="1:2">
      <c r="A104" s="4" t="s">
        <v>40</v>
      </c>
      <c r="B104" s="4">
        <v>5.9</v>
      </c>
    </row>
    <row r="105" spans="1:2">
      <c r="A105" s="4" t="s">
        <v>41</v>
      </c>
      <c r="B105" s="4">
        <v>1.5</v>
      </c>
    </row>
    <row r="106" spans="1:2">
      <c r="A106" s="4" t="s">
        <v>42</v>
      </c>
      <c r="B106" s="4">
        <v>0.5</v>
      </c>
    </row>
    <row r="107" spans="1:2">
      <c r="A107" s="4" t="s">
        <v>43</v>
      </c>
      <c r="B107" s="4">
        <v>1.5</v>
      </c>
    </row>
    <row r="108" spans="1:2">
      <c r="A108" s="4" t="s">
        <v>44</v>
      </c>
      <c r="B108" s="4">
        <v>7.8</v>
      </c>
    </row>
    <row r="109" spans="1:2">
      <c r="A109" s="4" t="s">
        <v>45</v>
      </c>
      <c r="B109" s="4">
        <v>1.6</v>
      </c>
    </row>
    <row r="110" spans="1:2">
      <c r="A110" s="4" t="s">
        <v>46</v>
      </c>
      <c r="B110" s="4">
        <v>3.3</v>
      </c>
    </row>
    <row r="111" spans="1:2">
      <c r="A111" s="4" t="s">
        <v>47</v>
      </c>
      <c r="B111" s="4">
        <v>26</v>
      </c>
    </row>
    <row r="112" spans="1:2">
      <c r="A112" s="6" t="s">
        <v>19</v>
      </c>
      <c r="B112" s="6">
        <f>ROUND(SUM(B102:B111), 0)</f>
        <v>95</v>
      </c>
    </row>
    <row r="113" spans="1:2">
      <c r="A113" s="1"/>
      <c r="B113" s="1"/>
    </row>
    <row r="114" spans="1:2">
      <c r="A114" s="1"/>
      <c r="B114" s="1"/>
    </row>
    <row r="115" spans="1:2" s="9" customFormat="1" ht="15.95">
      <c r="A115" s="9" t="s">
        <v>60</v>
      </c>
    </row>
    <row r="116" spans="1:2">
      <c r="A116" s="1"/>
      <c r="B116" s="1"/>
    </row>
    <row r="117" spans="1:2" ht="15.95">
      <c r="A117" s="7" t="s">
        <v>61</v>
      </c>
      <c r="B117" s="7" t="s">
        <v>3</v>
      </c>
    </row>
    <row r="118" spans="1:2">
      <c r="A118" s="4" t="s">
        <v>37</v>
      </c>
      <c r="B118" s="4">
        <v>69.3</v>
      </c>
    </row>
    <row r="119" spans="1:2">
      <c r="A119" s="4" t="s">
        <v>38</v>
      </c>
      <c r="B119" s="4">
        <v>25.1</v>
      </c>
    </row>
    <row r="120" spans="1:2">
      <c r="A120" s="4" t="s">
        <v>8</v>
      </c>
      <c r="B120" s="4">
        <v>0.5</v>
      </c>
    </row>
    <row r="121" spans="1:2">
      <c r="A121" s="6" t="s">
        <v>19</v>
      </c>
      <c r="B121" s="6">
        <f>ROUND(SUM(B118:B120), 0)</f>
        <v>95</v>
      </c>
    </row>
    <row r="122" spans="1:2">
      <c r="A122" s="1"/>
      <c r="B122" s="1"/>
    </row>
    <row r="123" spans="1:2">
      <c r="A123" s="1"/>
      <c r="B123" s="1"/>
    </row>
    <row r="124" spans="1:2" s="9" customFormat="1" ht="15.95">
      <c r="A124" s="9" t="s">
        <v>62</v>
      </c>
    </row>
    <row r="125" spans="1:2">
      <c r="A125" s="1"/>
      <c r="B125" s="1"/>
    </row>
    <row r="126" spans="1:2" ht="15.95">
      <c r="A126" s="7" t="s">
        <v>63</v>
      </c>
      <c r="B126" s="7" t="s">
        <v>3</v>
      </c>
    </row>
    <row r="127" spans="1:2">
      <c r="A127" s="2" t="s">
        <v>22</v>
      </c>
      <c r="B127" s="3">
        <f>SUM(B128:B133)</f>
        <v>13</v>
      </c>
    </row>
    <row r="128" spans="1:2">
      <c r="A128" s="4" t="s">
        <v>27</v>
      </c>
      <c r="B128" s="4">
        <v>3</v>
      </c>
    </row>
    <row r="129" spans="1:2">
      <c r="A129" s="4" t="s">
        <v>28</v>
      </c>
      <c r="B129" s="4">
        <v>4.3</v>
      </c>
    </row>
    <row r="130" spans="1:2">
      <c r="A130" s="4" t="s">
        <v>29</v>
      </c>
      <c r="B130" s="4">
        <v>0.4</v>
      </c>
    </row>
    <row r="131" spans="1:2">
      <c r="A131" s="4" t="s">
        <v>31</v>
      </c>
      <c r="B131" s="4">
        <v>1.6</v>
      </c>
    </row>
    <row r="132" spans="1:2">
      <c r="A132" s="4" t="s">
        <v>32</v>
      </c>
      <c r="B132" s="4">
        <v>2</v>
      </c>
    </row>
    <row r="133" spans="1:2">
      <c r="A133" s="4" t="s">
        <v>64</v>
      </c>
      <c r="B133" s="4">
        <v>1.7</v>
      </c>
    </row>
    <row r="134" spans="1:2">
      <c r="A134" s="6" t="s">
        <v>23</v>
      </c>
      <c r="B134" s="6">
        <f>SUM(B135:B140)</f>
        <v>44.9</v>
      </c>
    </row>
    <row r="135" spans="1:2">
      <c r="A135" s="4" t="s">
        <v>27</v>
      </c>
      <c r="B135" s="4">
        <v>0.3</v>
      </c>
    </row>
    <row r="136" spans="1:2">
      <c r="A136" s="4" t="s">
        <v>28</v>
      </c>
      <c r="B136" s="4">
        <v>27.7</v>
      </c>
    </row>
    <row r="137" spans="1:2">
      <c r="A137" s="4" t="s">
        <v>29</v>
      </c>
      <c r="B137" s="4">
        <v>8.6999999999999993</v>
      </c>
    </row>
    <row r="138" spans="1:2">
      <c r="A138" s="4" t="s">
        <v>31</v>
      </c>
      <c r="B138" s="4">
        <v>7.4</v>
      </c>
    </row>
    <row r="139" spans="1:2">
      <c r="A139" s="4" t="s">
        <v>32</v>
      </c>
      <c r="B139" s="4">
        <v>0.3</v>
      </c>
    </row>
    <row r="140" spans="1:2">
      <c r="A140" s="4" t="s">
        <v>64</v>
      </c>
      <c r="B140" s="4">
        <v>0.5</v>
      </c>
    </row>
    <row r="141" spans="1:2">
      <c r="A141" s="6" t="s">
        <v>65</v>
      </c>
      <c r="B141" s="6">
        <f>SUM(B142:B147)</f>
        <v>37.1</v>
      </c>
    </row>
    <row r="142" spans="1:2">
      <c r="A142" s="4" t="s">
        <v>27</v>
      </c>
      <c r="B142" s="4">
        <v>0.6</v>
      </c>
    </row>
    <row r="143" spans="1:2">
      <c r="A143" s="4" t="s">
        <v>28</v>
      </c>
      <c r="B143" s="4">
        <v>6.5</v>
      </c>
    </row>
    <row r="144" spans="1:2">
      <c r="A144" s="4" t="s">
        <v>29</v>
      </c>
      <c r="B144" s="4">
        <v>1.6</v>
      </c>
    </row>
    <row r="145" spans="1:2">
      <c r="A145" s="4" t="s">
        <v>31</v>
      </c>
      <c r="B145" s="4">
        <v>1.3</v>
      </c>
    </row>
    <row r="146" spans="1:2">
      <c r="A146" s="4" t="s">
        <v>32</v>
      </c>
      <c r="B146" s="4">
        <v>1.1000000000000001</v>
      </c>
    </row>
    <row r="147" spans="1:2">
      <c r="A147" s="4" t="s">
        <v>33</v>
      </c>
      <c r="B147" s="4">
        <v>26</v>
      </c>
    </row>
    <row r="148" spans="1:2">
      <c r="A148" s="6" t="s">
        <v>19</v>
      </c>
      <c r="B148" s="6">
        <f>SUM(B141, B134, B127)</f>
        <v>95</v>
      </c>
    </row>
    <row r="151" spans="1:2" s="9" customFormat="1" ht="15.95">
      <c r="A151" s="9" t="s">
        <v>66</v>
      </c>
    </row>
    <row r="152" spans="1:2">
      <c r="A152" s="1"/>
      <c r="B152" s="1"/>
    </row>
    <row r="153" spans="1:2" ht="15.95">
      <c r="A153" s="7" t="s">
        <v>67</v>
      </c>
      <c r="B153" s="7" t="s">
        <v>3</v>
      </c>
    </row>
    <row r="154" spans="1:2">
      <c r="A154" s="2" t="s">
        <v>4</v>
      </c>
      <c r="B154" s="3">
        <f>SUM(B155:B157)</f>
        <v>19.200000000000003</v>
      </c>
    </row>
    <row r="155" spans="1:2">
      <c r="A155" s="4" t="s">
        <v>22</v>
      </c>
      <c r="B155" s="4">
        <v>0.8</v>
      </c>
    </row>
    <row r="156" spans="1:2">
      <c r="A156" s="4" t="s">
        <v>23</v>
      </c>
      <c r="B156" s="4">
        <v>11</v>
      </c>
    </row>
    <row r="157" spans="1:2">
      <c r="A157" s="4" t="s">
        <v>24</v>
      </c>
      <c r="B157" s="4">
        <v>7.4</v>
      </c>
    </row>
    <row r="158" spans="1:2">
      <c r="A158" s="6" t="s">
        <v>10</v>
      </c>
      <c r="B158" s="6">
        <f>SUM(B159:B161)</f>
        <v>73.800000000000011</v>
      </c>
    </row>
    <row r="159" spans="1:2">
      <c r="A159" s="4" t="s">
        <v>22</v>
      </c>
      <c r="B159" s="4">
        <v>11.1</v>
      </c>
    </row>
    <row r="160" spans="1:2">
      <c r="A160" s="4" t="s">
        <v>23</v>
      </c>
      <c r="B160" s="4">
        <v>33.6</v>
      </c>
    </row>
    <row r="161" spans="1:2">
      <c r="A161" s="4" t="s">
        <v>24</v>
      </c>
      <c r="B161" s="4">
        <v>29.1</v>
      </c>
    </row>
    <row r="162" spans="1:2">
      <c r="A162" s="6" t="s">
        <v>8</v>
      </c>
      <c r="B162" s="6">
        <f>SUM(B163:B165)</f>
        <v>1.9000000000000001</v>
      </c>
    </row>
    <row r="163" spans="1:2">
      <c r="A163" s="4" t="s">
        <v>22</v>
      </c>
      <c r="B163" s="4">
        <v>1.1000000000000001</v>
      </c>
    </row>
    <row r="164" spans="1:2">
      <c r="A164" s="4" t="s">
        <v>23</v>
      </c>
      <c r="B164" s="4">
        <v>0.3</v>
      </c>
    </row>
    <row r="165" spans="1:2">
      <c r="A165" s="4" t="s">
        <v>24</v>
      </c>
      <c r="B165" s="4">
        <v>0.5</v>
      </c>
    </row>
    <row r="166" spans="1:2">
      <c r="A166" s="6" t="s">
        <v>19</v>
      </c>
      <c r="B166" s="6">
        <f>95</f>
        <v>95</v>
      </c>
    </row>
    <row r="167" spans="1:2">
      <c r="A167" s="1"/>
      <c r="B167" s="1"/>
    </row>
  </sheetData>
  <mergeCells count="9">
    <mergeCell ref="A115:XFD115"/>
    <mergeCell ref="A124:XFD124"/>
    <mergeCell ref="A151:XFD151"/>
    <mergeCell ref="A2:XFD2"/>
    <mergeCell ref="A24:XFD24"/>
    <mergeCell ref="A33:XFD33"/>
    <mergeCell ref="A46:XFD46"/>
    <mergeCell ref="A83:XFD83"/>
    <mergeCell ref="A99:XFD99"/>
  </mergeCells>
  <pageMargins left="0.7" right="0.7" top="0.75" bottom="0.75" header="0.3" footer="0.3"/>
  <ignoredErrors>
    <ignoredError sqref="B11:B25 B68:B73" formulaRange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8c9dee7-e59b-4f54-8116-cd9c50c482f8">
      <Terms xmlns="http://schemas.microsoft.com/office/infopath/2007/PartnerControls"/>
    </lcf76f155ced4ddcb4097134ff3c332f>
    <TaxCatchAll xmlns="c0f73db5-b897-407f-8dff-990b885f95f5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715358A7AC810449BAA9B3B84924B1D" ma:contentTypeVersion="14" ma:contentTypeDescription="Create a new document." ma:contentTypeScope="" ma:versionID="6026a277530f5ae62a80bd610aa4e17a">
  <xsd:schema xmlns:xsd="http://www.w3.org/2001/XMLSchema" xmlns:xs="http://www.w3.org/2001/XMLSchema" xmlns:p="http://schemas.microsoft.com/office/2006/metadata/properties" xmlns:ns2="68c9dee7-e59b-4f54-8116-cd9c50c482f8" xmlns:ns3="c0f73db5-b897-407f-8dff-990b885f95f5" targetNamespace="http://schemas.microsoft.com/office/2006/metadata/properties" ma:root="true" ma:fieldsID="e67d3546d8e8dd29b743c4c094d9503e" ns2:_="" ns3:_="">
    <xsd:import namespace="68c9dee7-e59b-4f54-8116-cd9c50c482f8"/>
    <xsd:import namespace="c0f73db5-b897-407f-8dff-990b885f95f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c9dee7-e59b-4f54-8116-cd9c50c482f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6" nillable="true" ma:displayName="Location" ma:description="" ma:indexed="true" ma:internalName="MediaServiceLocatio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430f5fa2-f113-46ef-a067-c1926872f5a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f73db5-b897-407f-8dff-990b885f95f5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871be772-cd7b-4cb8-a87d-dcd75751de80}" ma:internalName="TaxCatchAll" ma:showField="CatchAllData" ma:web="c0f73db5-b897-407f-8dff-990b885f95f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87F588-3A7B-4A84-AA17-89FC05860EB6}"/>
</file>

<file path=customXml/itemProps2.xml><?xml version="1.0" encoding="utf-8"?>
<ds:datastoreItem xmlns:ds="http://schemas.openxmlformats.org/officeDocument/2006/customXml" ds:itemID="{D90DE51F-E937-4D2A-99F0-44319E0E93D4}"/>
</file>

<file path=customXml/itemProps3.xml><?xml version="1.0" encoding="utf-8"?>
<ds:datastoreItem xmlns:ds="http://schemas.openxmlformats.org/officeDocument/2006/customXml" ds:itemID="{8900CFF0-C79A-4742-8448-C0D17D64651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2025-05-13T14:59:01Z</dcterms:created>
  <dcterms:modified xsi:type="dcterms:W3CDTF">2025-05-14T13:30:47Z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0x0101000715358A7AC810449BAA9B3B84924B1D</vt:lpwstr>
  </property>
  <property fmtid="{D5CDD505-2E9C-101B-9397-08002B2CF9AE}" pid="3" name="MediaServiceImageTags">
    <vt:lpwstr/>
  </property>
</Properties>
</file>